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gnetoTelluric\"/>
    </mc:Choice>
  </mc:AlternateContent>
  <bookViews>
    <workbookView xWindow="0" yWindow="0" windowWidth="23040" windowHeight="11208"/>
  </bookViews>
  <sheets>
    <sheet name="Sheet1" sheetId="1" r:id="rId1"/>
  </sheets>
  <definedNames>
    <definedName name="GravitationalConstant">Sheet1!$B$3</definedName>
    <definedName name="MagneticConstant">Sheet1!$B$4</definedName>
    <definedName name="MagneticGravitationalConstant">Sheet1!$B$5</definedName>
    <definedName name="SpeedOfLightGravity">Sheet1!$B$1</definedName>
    <definedName name="StefanBoltzmann">Sheet1!$B$2</definedName>
    <definedName name="TemperatureHigh">Sheet1!$B$10</definedName>
    <definedName name="TemperatureLow">Sheet1!$B$8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B6" i="1"/>
  <c r="B5" i="1"/>
  <c r="B4" i="1"/>
  <c r="B1" i="1"/>
  <c r="B2" i="1"/>
  <c r="B3" i="1"/>
  <c r="B12" i="1"/>
  <c r="B10" i="1"/>
  <c r="E9" i="1"/>
  <c r="B8" i="1"/>
  <c r="B11" i="1" l="1"/>
  <c r="B13" i="1" s="1"/>
  <c r="B15" i="1" s="1"/>
  <c r="B16" i="1" s="1"/>
  <c r="E16" i="1" s="1"/>
</calcChain>
</file>

<file path=xl/sharedStrings.xml><?xml version="1.0" encoding="utf-8"?>
<sst xmlns="http://schemas.openxmlformats.org/spreadsheetml/2006/main" count="39" uniqueCount="33">
  <si>
    <t>StefanBoltzmann</t>
  </si>
  <si>
    <t>Celsius</t>
  </si>
  <si>
    <t>Kelvin</t>
  </si>
  <si>
    <t>Increase</t>
  </si>
  <si>
    <t>https://en.wikipedia.org/wiki/Stefan%E2%80%93Boltzmann_law</t>
  </si>
  <si>
    <t>TemperatureLow</t>
  </si>
  <si>
    <t>TemperatureHigh</t>
  </si>
  <si>
    <t>SB Flux High</t>
  </si>
  <si>
    <t>SB Flux Low</t>
  </si>
  <si>
    <t>Change in Flux</t>
  </si>
  <si>
    <t>Watts/m2</t>
  </si>
  <si>
    <t>SpeedOfLightGravity</t>
  </si>
  <si>
    <t>m/s</t>
  </si>
  <si>
    <t>(Watts/m2)/Kelvin4</t>
  </si>
  <si>
    <t>Energy Density</t>
  </si>
  <si>
    <t>https://physics.nist.gov/cgi-bin/cuu/Value?sigma</t>
  </si>
  <si>
    <t>GravitationalConstant</t>
  </si>
  <si>
    <t>https://physics.nist.gov/cgi-bin/cuu/Value?bg</t>
  </si>
  <si>
    <t>https://physics.nist.gov/cgi-bin/cuu/Value?c</t>
  </si>
  <si>
    <t>Joules/m^3</t>
  </si>
  <si>
    <t>Gravitational Field</t>
  </si>
  <si>
    <t>m/s2</t>
  </si>
  <si>
    <t>nm/s2</t>
  </si>
  <si>
    <t>(Joules/kg)/(kg/meter)</t>
  </si>
  <si>
    <t>Newtons/Ampere^2</t>
  </si>
  <si>
    <t>https://physics.nist.gov/cgi-bin/cuu/Value?mu0</t>
  </si>
  <si>
    <t>MagneticGravitationalConstant</t>
  </si>
  <si>
    <t>MagneticConstant</t>
  </si>
  <si>
    <t>Tesla/(m/s2)</t>
  </si>
  <si>
    <t>nTesla/(nm/s2)</t>
  </si>
  <si>
    <t>Magnetic Field</t>
  </si>
  <si>
    <t>nTesla</t>
  </si>
  <si>
    <t>Tesla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</si>
</sst>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7" formatCode="0.000000E+00"/>
    <numFmt numFmtId="169" formatCode="0.00000000E+00"/>
    <numFmt numFmtId="170" formatCode="0.000000"/>
    <numFmt numFmtId="172" formatCode="0.0000"/>
    <numFmt numFmtId="174" formatCode="_(* #,##0.0000_);_(* \(#,##0.0000\);_(* &quot;-&quot;??_);_(@_)"/>
    <numFmt numFmtId="178" formatCode="_(* #,##0.00000_);_(* \(#,##0.00000\);_(* &quot;-&quot;??_);_(@_)"/>
  </numFmts>
  <fonts count="2" x14ac:knownFonts="1">
    <font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9" fontId="0" fillId="4" borderId="1" xfId="0" applyNumberFormat="1" applyFill="1" applyBorder="1"/>
    <xf numFmtId="172" fontId="0" fillId="3" borderId="1" xfId="0" applyNumberFormat="1" applyFill="1" applyBorder="1"/>
    <xf numFmtId="167" fontId="0" fillId="3" borderId="1" xfId="0" applyNumberFormat="1" applyFill="1" applyBorder="1"/>
    <xf numFmtId="174" fontId="0" fillId="3" borderId="1" xfId="1" applyNumberFormat="1" applyFont="1" applyFill="1" applyBorder="1"/>
    <xf numFmtId="170" fontId="0" fillId="2" borderId="1" xfId="0" applyNumberFormat="1" applyFill="1" applyBorder="1"/>
    <xf numFmtId="178" fontId="0" fillId="4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9" sqref="C19"/>
    </sheetView>
  </sheetViews>
  <sheetFormatPr defaultRowHeight="15.6" x14ac:dyDescent="0.3"/>
  <cols>
    <col min="1" max="1" width="27.59765625" bestFit="1" customWidth="1"/>
    <col min="2" max="2" width="14.5" bestFit="1" customWidth="1"/>
    <col min="3" max="3" width="19.59765625" bestFit="1" customWidth="1"/>
    <col min="5" max="5" width="12.3984375" bestFit="1" customWidth="1"/>
  </cols>
  <sheetData>
    <row r="1" spans="1:8" x14ac:dyDescent="0.3">
      <c r="A1" t="s">
        <v>11</v>
      </c>
      <c r="B1" s="3">
        <f>2.99792458*10^8</f>
        <v>299792458</v>
      </c>
      <c r="C1" t="s">
        <v>12</v>
      </c>
      <c r="H1" t="s">
        <v>18</v>
      </c>
    </row>
    <row r="2" spans="1:8" x14ac:dyDescent="0.3">
      <c r="A2" t="s">
        <v>0</v>
      </c>
      <c r="B2" s="3">
        <f>5.670374419*10^-8</f>
        <v>5.6703744189999999E-8</v>
      </c>
      <c r="C2" t="s">
        <v>13</v>
      </c>
      <c r="H2" t="s">
        <v>15</v>
      </c>
    </row>
    <row r="3" spans="1:8" x14ac:dyDescent="0.3">
      <c r="A3" t="s">
        <v>16</v>
      </c>
      <c r="B3" s="3">
        <f>6.6743*10^-11</f>
        <v>6.6742999999999994E-11</v>
      </c>
      <c r="C3" t="s">
        <v>23</v>
      </c>
      <c r="H3" t="s">
        <v>17</v>
      </c>
    </row>
    <row r="4" spans="1:8" x14ac:dyDescent="0.3">
      <c r="A4" t="s">
        <v>27</v>
      </c>
      <c r="B4" s="3">
        <f>1.25663706212*10^-6</f>
        <v>1.2566370621199999E-6</v>
      </c>
      <c r="C4" t="s">
        <v>24</v>
      </c>
      <c r="H4" t="s">
        <v>25</v>
      </c>
    </row>
    <row r="5" spans="1:8" x14ac:dyDescent="0.3">
      <c r="A5" t="s">
        <v>26</v>
      </c>
      <c r="B5" s="8">
        <f>SQRT((2*MagneticConstant)/(8*PI()*GravitationalConstant))</f>
        <v>38.707679665720335</v>
      </c>
      <c r="C5" t="s">
        <v>28</v>
      </c>
    </row>
    <row r="6" spans="1:8" x14ac:dyDescent="0.3">
      <c r="A6" t="s">
        <v>26</v>
      </c>
      <c r="B6" s="8">
        <f>SQRT((2*MagneticConstant)/(8*PI()*GravitationalConstant))</f>
        <v>38.707679665720335</v>
      </c>
      <c r="C6" t="s">
        <v>29</v>
      </c>
    </row>
    <row r="8" spans="1:8" x14ac:dyDescent="0.3">
      <c r="A8" t="s">
        <v>5</v>
      </c>
      <c r="B8" s="2">
        <f>+E8+273.15</f>
        <v>293.3729220528179</v>
      </c>
      <c r="C8" t="s">
        <v>2</v>
      </c>
      <c r="E8" s="7">
        <v>20.222922052817946</v>
      </c>
      <c r="F8" t="s">
        <v>1</v>
      </c>
      <c r="H8" t="s">
        <v>4</v>
      </c>
    </row>
    <row r="9" spans="1:8" x14ac:dyDescent="0.3">
      <c r="A9" t="s">
        <v>3</v>
      </c>
      <c r="B9" s="1">
        <v>1</v>
      </c>
      <c r="C9" t="s">
        <v>2</v>
      </c>
      <c r="E9" s="2">
        <f>+B9</f>
        <v>1</v>
      </c>
      <c r="F9" t="s">
        <v>1</v>
      </c>
    </row>
    <row r="10" spans="1:8" x14ac:dyDescent="0.3">
      <c r="A10" t="s">
        <v>6</v>
      </c>
      <c r="B10" s="2">
        <f>+B8+B9</f>
        <v>294.14999999999998</v>
      </c>
      <c r="C10" t="s">
        <v>2</v>
      </c>
    </row>
    <row r="11" spans="1:8" x14ac:dyDescent="0.3">
      <c r="A11" t="s">
        <v>7</v>
      </c>
      <c r="B11" s="4">
        <f>StefanBoltzmann*TemperatureLow^4</f>
        <v>420.04115378076494</v>
      </c>
      <c r="C11" t="s">
        <v>10</v>
      </c>
    </row>
    <row r="12" spans="1:8" x14ac:dyDescent="0.3">
      <c r="A12" t="s">
        <v>8</v>
      </c>
      <c r="B12" s="4">
        <f>StefanBoltzmann*TemperatureHigh^4</f>
        <v>424.50923985013736</v>
      </c>
      <c r="C12" t="s">
        <v>10</v>
      </c>
    </row>
    <row r="13" spans="1:8" x14ac:dyDescent="0.3">
      <c r="A13" t="s">
        <v>9</v>
      </c>
      <c r="B13" s="4">
        <f>+B12-B11</f>
        <v>4.4680860693724185</v>
      </c>
      <c r="C13" t="s">
        <v>10</v>
      </c>
    </row>
    <row r="15" spans="1:8" x14ac:dyDescent="0.3">
      <c r="A15" t="s">
        <v>14</v>
      </c>
      <c r="B15" s="5">
        <f>B13/B1</f>
        <v>1.4903930869976783E-8</v>
      </c>
      <c r="C15" t="s">
        <v>19</v>
      </c>
    </row>
    <row r="16" spans="1:8" x14ac:dyDescent="0.3">
      <c r="A16" t="s">
        <v>20</v>
      </c>
      <c r="B16" s="5">
        <f>SQRT(8*PI()*GravitationalConstant*B15)</f>
        <v>5.0000368538386262E-9</v>
      </c>
      <c r="C16" t="s">
        <v>21</v>
      </c>
      <c r="E16" s="6">
        <f>B16*10^9</f>
        <v>5.0000368538386262</v>
      </c>
      <c r="F16" t="s">
        <v>22</v>
      </c>
    </row>
    <row r="17" spans="1:6" x14ac:dyDescent="0.3">
      <c r="A17" t="s">
        <v>30</v>
      </c>
      <c r="B17" s="5">
        <f>B16*MagneticGravitationalConstant</f>
        <v>1.9353982485518166E-7</v>
      </c>
      <c r="C17" t="s">
        <v>32</v>
      </c>
      <c r="E17" s="6">
        <f>B17*10^9</f>
        <v>193.53982485518168</v>
      </c>
      <c r="F1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GravitationalConstant</vt:lpstr>
      <vt:lpstr>MagneticConstant</vt:lpstr>
      <vt:lpstr>MagneticGravitationalConstant</vt:lpstr>
      <vt:lpstr>SpeedOfLightGravity</vt:lpstr>
      <vt:lpstr>StefanBoltzmann</vt:lpstr>
      <vt:lpstr>TemperatureHigh</vt:lpstr>
      <vt:lpstr>TemperatureLow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Collins</dc:creator>
  <cp:lastModifiedBy>Richard Collins</cp:lastModifiedBy>
  <dcterms:created xsi:type="dcterms:W3CDTF">2021-07-16T17:47:38Z</dcterms:created>
  <dcterms:modified xsi:type="dcterms:W3CDTF">2021-07-16T18:30:55Z</dcterms:modified>
</cp:coreProperties>
</file>